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rejestr_wyborcow" sheetId="1" r:id="rId1"/>
  </sheets>
  <definedNames/>
  <calcPr fullCalcOnLoad="1"/>
</workbook>
</file>

<file path=xl/sharedStrings.xml><?xml version="1.0" encoding="utf-8"?>
<sst xmlns="http://schemas.openxmlformats.org/spreadsheetml/2006/main" count="132" uniqueCount="86">
  <si>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</si>
  <si>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</si>
  <si>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</si>
  <si>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</si>
  <si>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</si>
  <si>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</si>
  <si>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</si>
  <si>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</si>
  <si>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</si>
  <si>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</si>
  <si>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</si>
  <si>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</si>
  <si>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</si>
  <si>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</si>
  <si>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</si>
  <si>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</si>
  <si>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</si>
  <si>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</si>
  <si>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kolski</t>
  </si>
  <si>
    <t>m. Koło</t>
  </si>
  <si>
    <t>kolski</t>
  </si>
  <si>
    <t>gm. Babiak</t>
  </si>
  <si>
    <t>gm. Chodów</t>
  </si>
  <si>
    <t>gm. Dąbie</t>
  </si>
  <si>
    <t>gm. Grzegorzew</t>
  </si>
  <si>
    <t>gm. Kłodawa</t>
  </si>
  <si>
    <t>gm. Koło</t>
  </si>
  <si>
    <t>gm. Kościelec</t>
  </si>
  <si>
    <t>gm. Olszówka</t>
  </si>
  <si>
    <t>gm. Osiek Mały</t>
  </si>
  <si>
    <t>gm. Przedecz</t>
  </si>
  <si>
    <t>Powiat koniński</t>
  </si>
  <si>
    <t>gm. Golina</t>
  </si>
  <si>
    <t>koniński</t>
  </si>
  <si>
    <t>gm. Grodziec</t>
  </si>
  <si>
    <t>gm. Kazimierz Biskupi</t>
  </si>
  <si>
    <t>gm. Kleczew</t>
  </si>
  <si>
    <t>gm. Kramsk</t>
  </si>
  <si>
    <t>gm. Krzymów</t>
  </si>
  <si>
    <t>gm. Rychwał</t>
  </si>
  <si>
    <t>gm. Rzgów</t>
  </si>
  <si>
    <t>gm. Skulsk</t>
  </si>
  <si>
    <t>gm. Sompolno</t>
  </si>
  <si>
    <t>gm. Stare Miasto</t>
  </si>
  <si>
    <t>gm. Ślesin</t>
  </si>
  <si>
    <t>gm. Wierzbinek</t>
  </si>
  <si>
    <t>gm. Wilczyn</t>
  </si>
  <si>
    <t>Powiat słupecki</t>
  </si>
  <si>
    <t>m. Słupca</t>
  </si>
  <si>
    <t>słupecki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</si>
  <si>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</si>
  <si>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</si>
  <si>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</si>
  <si>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</si>
  <si>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</si>
  <si>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</si>
  <si>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</si>
  <si>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Powiat średzki</t>
  </si>
  <si>
    <t>gm. Dominowo</t>
  </si>
  <si>
    <t>średzki</t>
  </si>
  <si>
    <t>gm. Krzykosy</t>
  </si>
  <si>
    <t>gm. Nowe Miasto nad Wartą</t>
  </si>
  <si>
    <t>gm. Środa Wielkopolska</t>
  </si>
  <si>
    <t>gm. Zaniemyśl</t>
  </si>
  <si>
    <t>Powiat turecki</t>
  </si>
  <si>
    <t>m. Turek</t>
  </si>
  <si>
    <t>turecki</t>
  </si>
  <si>
    <t>gm. Brudzew</t>
  </si>
  <si>
    <t>gm. Dobra</t>
  </si>
  <si>
    <t>gm. Kawęczyn</t>
  </si>
  <si>
    <t>gm. Malanów</t>
  </si>
  <si>
    <t>gm. Przykona</t>
  </si>
  <si>
    <t>gm. Tuliszków</t>
  </si>
  <si>
    <t>gm. Turek</t>
  </si>
  <si>
    <t>gm. Władysławów</t>
  </si>
  <si>
    <t>Powiat wrzesiński</t>
  </si>
  <si>
    <t>gm. Kołaczkowo</t>
  </si>
  <si>
    <t>wrzesiński</t>
  </si>
  <si>
    <t>gm. Miłosław</t>
  </si>
  <si>
    <t>gm. Nekla</t>
  </si>
  <si>
    <t>gm. Pyzdry</t>
  </si>
  <si>
    <t>gm. Września</t>
  </si>
  <si>
    <t>Miasto na prawach powiatu</t>
  </si>
  <si>
    <t>m. Konin</t>
  </si>
  <si>
    <t>Konin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</si>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</sst>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7"/>
      <color indexed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7"/>
      <color theme="1"/>
      <name val="Verdan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17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3" fontId="43" fillId="0" borderId="23" xfId="0" applyNumberFormat="1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3" fontId="45" fillId="0" borderId="12" xfId="0" applyNumberFormat="1" applyFont="1" applyBorder="1" applyAlignment="1">
      <alignment vertical="center"/>
    </xf>
    <xf numFmtId="3" fontId="40" fillId="0" borderId="0" xfId="0" applyNumberFormat="1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130" zoomScaleNormal="130" zoomScalePageLayoutView="0" workbookViewId="0" topLeftCell="A1">
      <selection activeCell="I20" sqref="I20"/>
    </sheetView>
  </sheetViews>
  <sheetFormatPr defaultColWidth="9.140625" defaultRowHeight="15"/>
  <cols>
    <col min="1" max="1" width="14.28125" style="10" customWidth="1"/>
    <col min="2" max="2" width="20.140625" style="10" bestFit="1" customWidth="1"/>
    <col min="3" max="3" width="8.00390625" style="10" bestFit="1" customWidth="1"/>
    <col min="4" max="18" width="10.7109375" style="10" customWidth="1"/>
    <col min="19" max="19" width="9.140625" style="10" customWidth="1"/>
    <col min="20" max="16384" width="9.140625" style="11" customWidth="1"/>
  </cols>
  <sheetData>
    <row r="1" spans="1:19" s="2" customFormat="1" ht="74.2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1"/>
    </row>
    <row r="2" spans="1:18" ht="12" customHeight="1">
      <c r="A2" s="6" t="s">
        <v>18</v>
      </c>
      <c r="B2" s="7"/>
      <c r="C2" s="7"/>
      <c r="D2" s="8">
        <v>88063</v>
      </c>
      <c r="E2" s="8">
        <v>71605</v>
      </c>
      <c r="F2" s="8">
        <v>71277</v>
      </c>
      <c r="G2" s="8">
        <v>328</v>
      </c>
      <c r="H2" s="8">
        <v>328</v>
      </c>
      <c r="I2" s="8">
        <v>257</v>
      </c>
      <c r="J2" s="8">
        <v>8</v>
      </c>
      <c r="K2" s="8">
        <v>63</v>
      </c>
      <c r="L2" s="8">
        <v>0</v>
      </c>
      <c r="M2" s="8">
        <v>552</v>
      </c>
      <c r="N2" s="8">
        <v>196</v>
      </c>
      <c r="O2" s="8">
        <v>293</v>
      </c>
      <c r="P2" s="8">
        <v>63</v>
      </c>
      <c r="Q2" s="8">
        <v>0</v>
      </c>
      <c r="R2" s="9">
        <v>0</v>
      </c>
    </row>
    <row r="3" spans="1:18" ht="12" customHeight="1">
      <c r="A3" s="12" t="str">
        <f>"300901"</f>
        <v>300901</v>
      </c>
      <c r="B3" s="13" t="s">
        <v>19</v>
      </c>
      <c r="C3" s="13" t="s">
        <v>20</v>
      </c>
      <c r="D3" s="14">
        <v>22027</v>
      </c>
      <c r="E3" s="14">
        <v>18242</v>
      </c>
      <c r="F3" s="14">
        <v>18132</v>
      </c>
      <c r="G3" s="14">
        <v>110</v>
      </c>
      <c r="H3" s="14">
        <v>110</v>
      </c>
      <c r="I3" s="14">
        <v>76</v>
      </c>
      <c r="J3" s="14">
        <v>2</v>
      </c>
      <c r="K3" s="14">
        <v>32</v>
      </c>
      <c r="L3" s="14">
        <v>0</v>
      </c>
      <c r="M3" s="14">
        <v>212</v>
      </c>
      <c r="N3" s="14">
        <v>66</v>
      </c>
      <c r="O3" s="14">
        <v>114</v>
      </c>
      <c r="P3" s="14">
        <v>32</v>
      </c>
      <c r="Q3" s="14">
        <v>0</v>
      </c>
      <c r="R3" s="15">
        <v>0</v>
      </c>
    </row>
    <row r="4" spans="1:18" ht="12" customHeight="1">
      <c r="A4" s="12" t="str">
        <f>"300902"</f>
        <v>300902</v>
      </c>
      <c r="B4" s="13" t="s">
        <v>21</v>
      </c>
      <c r="C4" s="13" t="s">
        <v>20</v>
      </c>
      <c r="D4" s="14">
        <v>8035</v>
      </c>
      <c r="E4" s="14">
        <v>6504</v>
      </c>
      <c r="F4" s="14">
        <v>6484</v>
      </c>
      <c r="G4" s="14">
        <v>20</v>
      </c>
      <c r="H4" s="14">
        <v>20</v>
      </c>
      <c r="I4" s="14">
        <v>19</v>
      </c>
      <c r="J4" s="14">
        <v>0</v>
      </c>
      <c r="K4" s="14">
        <v>1</v>
      </c>
      <c r="L4" s="14">
        <v>0</v>
      </c>
      <c r="M4" s="14">
        <v>45</v>
      </c>
      <c r="N4" s="14">
        <v>19</v>
      </c>
      <c r="O4" s="14">
        <v>25</v>
      </c>
      <c r="P4" s="14">
        <v>1</v>
      </c>
      <c r="Q4" s="14">
        <v>0</v>
      </c>
      <c r="R4" s="15">
        <v>0</v>
      </c>
    </row>
    <row r="5" spans="1:18" ht="12" customHeight="1">
      <c r="A5" s="12" t="str">
        <f>"300903"</f>
        <v>300903</v>
      </c>
      <c r="B5" s="13" t="s">
        <v>22</v>
      </c>
      <c r="C5" s="13" t="s">
        <v>20</v>
      </c>
      <c r="D5" s="14">
        <v>3237</v>
      </c>
      <c r="E5" s="14">
        <v>2707</v>
      </c>
      <c r="F5" s="14">
        <v>2705</v>
      </c>
      <c r="G5" s="14">
        <v>2</v>
      </c>
      <c r="H5" s="14">
        <v>2</v>
      </c>
      <c r="I5" s="14">
        <v>2</v>
      </c>
      <c r="J5" s="14">
        <v>0</v>
      </c>
      <c r="K5" s="14">
        <v>0</v>
      </c>
      <c r="L5" s="14">
        <v>0</v>
      </c>
      <c r="M5" s="14">
        <v>18</v>
      </c>
      <c r="N5" s="14">
        <v>8</v>
      </c>
      <c r="O5" s="14">
        <v>10</v>
      </c>
      <c r="P5" s="14">
        <v>0</v>
      </c>
      <c r="Q5" s="14">
        <v>0</v>
      </c>
      <c r="R5" s="15">
        <v>0</v>
      </c>
    </row>
    <row r="6" spans="1:18" ht="12" customHeight="1">
      <c r="A6" s="12" t="str">
        <f>"300904"</f>
        <v>300904</v>
      </c>
      <c r="B6" s="13" t="s">
        <v>23</v>
      </c>
      <c r="C6" s="13" t="s">
        <v>20</v>
      </c>
      <c r="D6" s="14">
        <v>6526</v>
      </c>
      <c r="E6" s="14">
        <v>5373</v>
      </c>
      <c r="F6" s="14">
        <v>5350</v>
      </c>
      <c r="G6" s="14">
        <v>23</v>
      </c>
      <c r="H6" s="14">
        <v>23</v>
      </c>
      <c r="I6" s="14">
        <v>17</v>
      </c>
      <c r="J6" s="14">
        <v>0</v>
      </c>
      <c r="K6" s="14">
        <v>6</v>
      </c>
      <c r="L6" s="14">
        <v>0</v>
      </c>
      <c r="M6" s="14">
        <v>41</v>
      </c>
      <c r="N6" s="14">
        <v>16</v>
      </c>
      <c r="O6" s="14">
        <v>19</v>
      </c>
      <c r="P6" s="14">
        <v>6</v>
      </c>
      <c r="Q6" s="14">
        <v>0</v>
      </c>
      <c r="R6" s="15">
        <v>0</v>
      </c>
    </row>
    <row r="7" spans="1:18" ht="12" customHeight="1">
      <c r="A7" s="12" t="str">
        <f>"300905"</f>
        <v>300905</v>
      </c>
      <c r="B7" s="13" t="s">
        <v>24</v>
      </c>
      <c r="C7" s="13" t="s">
        <v>20</v>
      </c>
      <c r="D7" s="14">
        <v>5702</v>
      </c>
      <c r="E7" s="14">
        <v>4573</v>
      </c>
      <c r="F7" s="14">
        <v>4538</v>
      </c>
      <c r="G7" s="14">
        <v>35</v>
      </c>
      <c r="H7" s="14">
        <v>35</v>
      </c>
      <c r="I7" s="14">
        <v>26</v>
      </c>
      <c r="J7" s="14">
        <v>3</v>
      </c>
      <c r="K7" s="14">
        <v>6</v>
      </c>
      <c r="L7" s="14">
        <v>0</v>
      </c>
      <c r="M7" s="14">
        <v>28</v>
      </c>
      <c r="N7" s="14">
        <v>6</v>
      </c>
      <c r="O7" s="14">
        <v>16</v>
      </c>
      <c r="P7" s="14">
        <v>6</v>
      </c>
      <c r="Q7" s="14">
        <v>0</v>
      </c>
      <c r="R7" s="15">
        <v>0</v>
      </c>
    </row>
    <row r="8" spans="1:18" ht="12" customHeight="1">
      <c r="A8" s="12" t="str">
        <f>"300906"</f>
        <v>300906</v>
      </c>
      <c r="B8" s="13" t="s">
        <v>25</v>
      </c>
      <c r="C8" s="13" t="s">
        <v>20</v>
      </c>
      <c r="D8" s="14">
        <v>12992</v>
      </c>
      <c r="E8" s="14">
        <v>10618</v>
      </c>
      <c r="F8" s="14">
        <v>10595</v>
      </c>
      <c r="G8" s="14">
        <v>23</v>
      </c>
      <c r="H8" s="14">
        <v>23</v>
      </c>
      <c r="I8" s="14">
        <v>18</v>
      </c>
      <c r="J8" s="14">
        <v>0</v>
      </c>
      <c r="K8" s="14">
        <v>5</v>
      </c>
      <c r="L8" s="14">
        <v>0</v>
      </c>
      <c r="M8" s="14">
        <v>71</v>
      </c>
      <c r="N8" s="14">
        <v>28</v>
      </c>
      <c r="O8" s="14">
        <v>38</v>
      </c>
      <c r="P8" s="14">
        <v>5</v>
      </c>
      <c r="Q8" s="14">
        <v>0</v>
      </c>
      <c r="R8" s="15">
        <v>0</v>
      </c>
    </row>
    <row r="9" spans="1:18" ht="12" customHeight="1">
      <c r="A9" s="12" t="str">
        <f>"300907"</f>
        <v>300907</v>
      </c>
      <c r="B9" s="13" t="s">
        <v>26</v>
      </c>
      <c r="C9" s="13" t="s">
        <v>20</v>
      </c>
      <c r="D9" s="14">
        <v>7717</v>
      </c>
      <c r="E9" s="14">
        <v>6119</v>
      </c>
      <c r="F9" s="14">
        <v>6087</v>
      </c>
      <c r="G9" s="14">
        <v>32</v>
      </c>
      <c r="H9" s="14">
        <v>32</v>
      </c>
      <c r="I9" s="14">
        <v>30</v>
      </c>
      <c r="J9" s="14">
        <v>0</v>
      </c>
      <c r="K9" s="14">
        <v>2</v>
      </c>
      <c r="L9" s="14">
        <v>0</v>
      </c>
      <c r="M9" s="14">
        <v>37</v>
      </c>
      <c r="N9" s="14">
        <v>11</v>
      </c>
      <c r="O9" s="14">
        <v>24</v>
      </c>
      <c r="P9" s="14">
        <v>2</v>
      </c>
      <c r="Q9" s="14">
        <v>0</v>
      </c>
      <c r="R9" s="15">
        <v>0</v>
      </c>
    </row>
    <row r="10" spans="1:18" ht="12" customHeight="1">
      <c r="A10" s="12" t="str">
        <f>"300908"</f>
        <v>300908</v>
      </c>
      <c r="B10" s="13" t="s">
        <v>27</v>
      </c>
      <c r="C10" s="13" t="s">
        <v>20</v>
      </c>
      <c r="D10" s="14">
        <v>6795</v>
      </c>
      <c r="E10" s="14">
        <v>5442</v>
      </c>
      <c r="F10" s="14">
        <v>5411</v>
      </c>
      <c r="G10" s="14">
        <v>31</v>
      </c>
      <c r="H10" s="14">
        <v>31</v>
      </c>
      <c r="I10" s="14">
        <v>31</v>
      </c>
      <c r="J10" s="14">
        <v>0</v>
      </c>
      <c r="K10" s="14">
        <v>0</v>
      </c>
      <c r="L10" s="14">
        <v>0</v>
      </c>
      <c r="M10" s="14">
        <v>35</v>
      </c>
      <c r="N10" s="14">
        <v>15</v>
      </c>
      <c r="O10" s="14">
        <v>20</v>
      </c>
      <c r="P10" s="14">
        <v>0</v>
      </c>
      <c r="Q10" s="14">
        <v>0</v>
      </c>
      <c r="R10" s="15">
        <v>0</v>
      </c>
    </row>
    <row r="11" spans="1:18" ht="12" customHeight="1">
      <c r="A11" s="12" t="str">
        <f>"300909"</f>
        <v>300909</v>
      </c>
      <c r="B11" s="13" t="s">
        <v>28</v>
      </c>
      <c r="C11" s="13" t="s">
        <v>20</v>
      </c>
      <c r="D11" s="14">
        <v>4575</v>
      </c>
      <c r="E11" s="14">
        <v>3733</v>
      </c>
      <c r="F11" s="14">
        <v>3731</v>
      </c>
      <c r="G11" s="14">
        <v>2</v>
      </c>
      <c r="H11" s="14">
        <v>2</v>
      </c>
      <c r="I11" s="14">
        <v>1</v>
      </c>
      <c r="J11" s="14">
        <v>0</v>
      </c>
      <c r="K11" s="14">
        <v>1</v>
      </c>
      <c r="L11" s="14">
        <v>0</v>
      </c>
      <c r="M11" s="14">
        <v>21</v>
      </c>
      <c r="N11" s="14">
        <v>12</v>
      </c>
      <c r="O11" s="14">
        <v>8</v>
      </c>
      <c r="P11" s="14">
        <v>1</v>
      </c>
      <c r="Q11" s="14">
        <v>0</v>
      </c>
      <c r="R11" s="15">
        <v>0</v>
      </c>
    </row>
    <row r="12" spans="1:18" ht="12" customHeight="1">
      <c r="A12" s="12" t="str">
        <f>"300910"</f>
        <v>300910</v>
      </c>
      <c r="B12" s="13" t="s">
        <v>29</v>
      </c>
      <c r="C12" s="13" t="s">
        <v>20</v>
      </c>
      <c r="D12" s="14">
        <v>6139</v>
      </c>
      <c r="E12" s="14">
        <v>4792</v>
      </c>
      <c r="F12" s="14">
        <v>4777</v>
      </c>
      <c r="G12" s="14">
        <v>15</v>
      </c>
      <c r="H12" s="14">
        <v>15</v>
      </c>
      <c r="I12" s="14">
        <v>12</v>
      </c>
      <c r="J12" s="14">
        <v>3</v>
      </c>
      <c r="K12" s="14">
        <v>0</v>
      </c>
      <c r="L12" s="14">
        <v>0</v>
      </c>
      <c r="M12" s="14">
        <v>22</v>
      </c>
      <c r="N12" s="14">
        <v>9</v>
      </c>
      <c r="O12" s="14">
        <v>13</v>
      </c>
      <c r="P12" s="14">
        <v>0</v>
      </c>
      <c r="Q12" s="14">
        <v>0</v>
      </c>
      <c r="R12" s="15">
        <v>0</v>
      </c>
    </row>
    <row r="13" spans="1:18" ht="12" customHeight="1" thickBot="1">
      <c r="A13" s="16" t="str">
        <f>"300911"</f>
        <v>300911</v>
      </c>
      <c r="B13" s="17" t="s">
        <v>30</v>
      </c>
      <c r="C13" s="17" t="s">
        <v>20</v>
      </c>
      <c r="D13" s="18">
        <v>4318</v>
      </c>
      <c r="E13" s="18">
        <v>3502</v>
      </c>
      <c r="F13" s="18">
        <v>3467</v>
      </c>
      <c r="G13" s="18">
        <v>35</v>
      </c>
      <c r="H13" s="18">
        <v>35</v>
      </c>
      <c r="I13" s="18">
        <v>25</v>
      </c>
      <c r="J13" s="18">
        <v>0</v>
      </c>
      <c r="K13" s="18">
        <v>10</v>
      </c>
      <c r="L13" s="18">
        <v>0</v>
      </c>
      <c r="M13" s="18">
        <v>22</v>
      </c>
      <c r="N13" s="18">
        <v>6</v>
      </c>
      <c r="O13" s="18">
        <v>6</v>
      </c>
      <c r="P13" s="18">
        <v>10</v>
      </c>
      <c r="Q13" s="18">
        <v>0</v>
      </c>
      <c r="R13" s="19">
        <v>0</v>
      </c>
    </row>
    <row r="14" spans="1:18" ht="12" customHeight="1">
      <c r="A14" s="6" t="s">
        <v>31</v>
      </c>
      <c r="B14" s="7"/>
      <c r="C14" s="7"/>
      <c r="D14" s="8">
        <v>129154</v>
      </c>
      <c r="E14" s="8">
        <v>103162</v>
      </c>
      <c r="F14" s="8">
        <v>102588</v>
      </c>
      <c r="G14" s="8">
        <v>574</v>
      </c>
      <c r="H14" s="8">
        <v>573</v>
      </c>
      <c r="I14" s="8">
        <v>449</v>
      </c>
      <c r="J14" s="8">
        <v>8</v>
      </c>
      <c r="K14" s="8">
        <v>116</v>
      </c>
      <c r="L14" s="8">
        <v>1</v>
      </c>
      <c r="M14" s="8">
        <v>676</v>
      </c>
      <c r="N14" s="8">
        <v>274</v>
      </c>
      <c r="O14" s="8">
        <v>286</v>
      </c>
      <c r="P14" s="8">
        <v>116</v>
      </c>
      <c r="Q14" s="8">
        <v>0</v>
      </c>
      <c r="R14" s="9">
        <v>0</v>
      </c>
    </row>
    <row r="15" spans="1:18" ht="12" customHeight="1">
      <c r="A15" s="12" t="str">
        <f>"301001"</f>
        <v>301001</v>
      </c>
      <c r="B15" s="13" t="s">
        <v>32</v>
      </c>
      <c r="C15" s="13" t="s">
        <v>33</v>
      </c>
      <c r="D15" s="14">
        <v>11975</v>
      </c>
      <c r="E15" s="14">
        <v>9732</v>
      </c>
      <c r="F15" s="14">
        <v>9660</v>
      </c>
      <c r="G15" s="14">
        <v>72</v>
      </c>
      <c r="H15" s="14">
        <v>72</v>
      </c>
      <c r="I15" s="14">
        <v>49</v>
      </c>
      <c r="J15" s="14">
        <v>1</v>
      </c>
      <c r="K15" s="14">
        <v>22</v>
      </c>
      <c r="L15" s="14">
        <v>0</v>
      </c>
      <c r="M15" s="14">
        <v>63</v>
      </c>
      <c r="N15" s="14">
        <v>22</v>
      </c>
      <c r="O15" s="14">
        <v>19</v>
      </c>
      <c r="P15" s="14">
        <v>22</v>
      </c>
      <c r="Q15" s="14">
        <v>0</v>
      </c>
      <c r="R15" s="15">
        <v>0</v>
      </c>
    </row>
    <row r="16" spans="1:18" ht="12" customHeight="1">
      <c r="A16" s="12" t="str">
        <f>"301002"</f>
        <v>301002</v>
      </c>
      <c r="B16" s="13" t="s">
        <v>34</v>
      </c>
      <c r="C16" s="13" t="s">
        <v>33</v>
      </c>
      <c r="D16" s="14">
        <v>5283</v>
      </c>
      <c r="E16" s="14">
        <v>4201</v>
      </c>
      <c r="F16" s="14">
        <v>4174</v>
      </c>
      <c r="G16" s="14">
        <v>27</v>
      </c>
      <c r="H16" s="14">
        <v>27</v>
      </c>
      <c r="I16" s="14">
        <v>16</v>
      </c>
      <c r="J16" s="14">
        <v>0</v>
      </c>
      <c r="K16" s="14">
        <v>11</v>
      </c>
      <c r="L16" s="14">
        <v>0</v>
      </c>
      <c r="M16" s="14">
        <v>26</v>
      </c>
      <c r="N16" s="14">
        <v>4</v>
      </c>
      <c r="O16" s="14">
        <v>11</v>
      </c>
      <c r="P16" s="14">
        <v>11</v>
      </c>
      <c r="Q16" s="14">
        <v>0</v>
      </c>
      <c r="R16" s="15">
        <v>0</v>
      </c>
    </row>
    <row r="17" spans="1:18" ht="12" customHeight="1">
      <c r="A17" s="12" t="str">
        <f>"301003"</f>
        <v>301003</v>
      </c>
      <c r="B17" s="13" t="s">
        <v>35</v>
      </c>
      <c r="C17" s="13" t="s">
        <v>33</v>
      </c>
      <c r="D17" s="14">
        <v>11385</v>
      </c>
      <c r="E17" s="14">
        <v>9146</v>
      </c>
      <c r="F17" s="14">
        <v>9100</v>
      </c>
      <c r="G17" s="14">
        <v>46</v>
      </c>
      <c r="H17" s="14">
        <v>45</v>
      </c>
      <c r="I17" s="14">
        <v>45</v>
      </c>
      <c r="J17" s="14">
        <v>0</v>
      </c>
      <c r="K17" s="14">
        <v>0</v>
      </c>
      <c r="L17" s="14">
        <v>1</v>
      </c>
      <c r="M17" s="14">
        <v>61</v>
      </c>
      <c r="N17" s="14">
        <v>21</v>
      </c>
      <c r="O17" s="14">
        <v>40</v>
      </c>
      <c r="P17" s="14">
        <v>0</v>
      </c>
      <c r="Q17" s="14">
        <v>0</v>
      </c>
      <c r="R17" s="15">
        <v>0</v>
      </c>
    </row>
    <row r="18" spans="1:18" ht="12" customHeight="1">
      <c r="A18" s="12" t="str">
        <f>"301004"</f>
        <v>301004</v>
      </c>
      <c r="B18" s="13" t="s">
        <v>36</v>
      </c>
      <c r="C18" s="13" t="s">
        <v>33</v>
      </c>
      <c r="D18" s="14">
        <v>9923</v>
      </c>
      <c r="E18" s="14">
        <v>8101</v>
      </c>
      <c r="F18" s="14">
        <v>8056</v>
      </c>
      <c r="G18" s="14">
        <v>45</v>
      </c>
      <c r="H18" s="14">
        <v>45</v>
      </c>
      <c r="I18" s="14">
        <v>27</v>
      </c>
      <c r="J18" s="14">
        <v>3</v>
      </c>
      <c r="K18" s="14">
        <v>15</v>
      </c>
      <c r="L18" s="14">
        <v>0</v>
      </c>
      <c r="M18" s="14">
        <v>42</v>
      </c>
      <c r="N18" s="14">
        <v>9</v>
      </c>
      <c r="O18" s="14">
        <v>18</v>
      </c>
      <c r="P18" s="14">
        <v>15</v>
      </c>
      <c r="Q18" s="14">
        <v>0</v>
      </c>
      <c r="R18" s="15">
        <v>0</v>
      </c>
    </row>
    <row r="19" spans="1:18" ht="12" customHeight="1">
      <c r="A19" s="12" t="str">
        <f>"301005"</f>
        <v>301005</v>
      </c>
      <c r="B19" s="13" t="s">
        <v>37</v>
      </c>
      <c r="C19" s="13" t="s">
        <v>33</v>
      </c>
      <c r="D19" s="14">
        <v>11002</v>
      </c>
      <c r="E19" s="14">
        <v>8740</v>
      </c>
      <c r="F19" s="14">
        <v>8697</v>
      </c>
      <c r="G19" s="14">
        <v>43</v>
      </c>
      <c r="H19" s="14">
        <v>43</v>
      </c>
      <c r="I19" s="14">
        <v>30</v>
      </c>
      <c r="J19" s="14">
        <v>0</v>
      </c>
      <c r="K19" s="14">
        <v>13</v>
      </c>
      <c r="L19" s="14">
        <v>0</v>
      </c>
      <c r="M19" s="14">
        <v>43</v>
      </c>
      <c r="N19" s="14">
        <v>19</v>
      </c>
      <c r="O19" s="14">
        <v>11</v>
      </c>
      <c r="P19" s="14">
        <v>13</v>
      </c>
      <c r="Q19" s="14">
        <v>0</v>
      </c>
      <c r="R19" s="15">
        <v>0</v>
      </c>
    </row>
    <row r="20" spans="1:18" ht="12" customHeight="1">
      <c r="A20" s="12" t="str">
        <f>"301006"</f>
        <v>301006</v>
      </c>
      <c r="B20" s="13" t="s">
        <v>38</v>
      </c>
      <c r="C20" s="13" t="s">
        <v>33</v>
      </c>
      <c r="D20" s="14">
        <v>7827</v>
      </c>
      <c r="E20" s="14">
        <v>6137</v>
      </c>
      <c r="F20" s="14">
        <v>6110</v>
      </c>
      <c r="G20" s="14">
        <v>27</v>
      </c>
      <c r="H20" s="14">
        <v>27</v>
      </c>
      <c r="I20" s="14">
        <v>24</v>
      </c>
      <c r="J20" s="14">
        <v>2</v>
      </c>
      <c r="K20" s="14">
        <v>1</v>
      </c>
      <c r="L20" s="14">
        <v>0</v>
      </c>
      <c r="M20" s="14">
        <v>25</v>
      </c>
      <c r="N20" s="14">
        <v>11</v>
      </c>
      <c r="O20" s="14">
        <v>13</v>
      </c>
      <c r="P20" s="14">
        <v>1</v>
      </c>
      <c r="Q20" s="14">
        <v>0</v>
      </c>
      <c r="R20" s="15">
        <v>0</v>
      </c>
    </row>
    <row r="21" spans="1:18" ht="12" customHeight="1">
      <c r="A21" s="12" t="str">
        <f>"301007"</f>
        <v>301007</v>
      </c>
      <c r="B21" s="13" t="s">
        <v>39</v>
      </c>
      <c r="C21" s="13" t="s">
        <v>33</v>
      </c>
      <c r="D21" s="14">
        <v>8348</v>
      </c>
      <c r="E21" s="14">
        <v>6703</v>
      </c>
      <c r="F21" s="14">
        <v>6655</v>
      </c>
      <c r="G21" s="14">
        <v>48</v>
      </c>
      <c r="H21" s="14">
        <v>48</v>
      </c>
      <c r="I21" s="14">
        <v>38</v>
      </c>
      <c r="J21" s="14">
        <v>0</v>
      </c>
      <c r="K21" s="14">
        <v>10</v>
      </c>
      <c r="L21" s="14">
        <v>0</v>
      </c>
      <c r="M21" s="14">
        <v>47</v>
      </c>
      <c r="N21" s="14">
        <v>16</v>
      </c>
      <c r="O21" s="14">
        <v>21</v>
      </c>
      <c r="P21" s="14">
        <v>10</v>
      </c>
      <c r="Q21" s="14">
        <v>0</v>
      </c>
      <c r="R21" s="15">
        <v>0</v>
      </c>
    </row>
    <row r="22" spans="1:18" ht="12" customHeight="1">
      <c r="A22" s="12" t="str">
        <f>"301008"</f>
        <v>301008</v>
      </c>
      <c r="B22" s="13" t="s">
        <v>40</v>
      </c>
      <c r="C22" s="13" t="s">
        <v>33</v>
      </c>
      <c r="D22" s="14">
        <v>7169</v>
      </c>
      <c r="E22" s="14">
        <v>5721</v>
      </c>
      <c r="F22" s="14">
        <v>5700</v>
      </c>
      <c r="G22" s="14">
        <v>21</v>
      </c>
      <c r="H22" s="14">
        <v>21</v>
      </c>
      <c r="I22" s="14">
        <v>18</v>
      </c>
      <c r="J22" s="14">
        <v>0</v>
      </c>
      <c r="K22" s="14">
        <v>3</v>
      </c>
      <c r="L22" s="14">
        <v>0</v>
      </c>
      <c r="M22" s="14">
        <v>27</v>
      </c>
      <c r="N22" s="14">
        <v>9</v>
      </c>
      <c r="O22" s="14">
        <v>15</v>
      </c>
      <c r="P22" s="14">
        <v>3</v>
      </c>
      <c r="Q22" s="14">
        <v>0</v>
      </c>
      <c r="R22" s="15">
        <v>0</v>
      </c>
    </row>
    <row r="23" spans="1:18" ht="12" customHeight="1">
      <c r="A23" s="12" t="str">
        <f>"301009"</f>
        <v>301009</v>
      </c>
      <c r="B23" s="13" t="s">
        <v>41</v>
      </c>
      <c r="C23" s="13" t="s">
        <v>33</v>
      </c>
      <c r="D23" s="14">
        <v>6196</v>
      </c>
      <c r="E23" s="14">
        <v>4958</v>
      </c>
      <c r="F23" s="14">
        <v>4894</v>
      </c>
      <c r="G23" s="14">
        <v>64</v>
      </c>
      <c r="H23" s="14">
        <v>64</v>
      </c>
      <c r="I23" s="14">
        <v>55</v>
      </c>
      <c r="J23" s="14">
        <v>0</v>
      </c>
      <c r="K23" s="14">
        <v>9</v>
      </c>
      <c r="L23" s="14">
        <v>0</v>
      </c>
      <c r="M23" s="14">
        <v>50</v>
      </c>
      <c r="N23" s="14">
        <v>16</v>
      </c>
      <c r="O23" s="14">
        <v>25</v>
      </c>
      <c r="P23" s="14">
        <v>9</v>
      </c>
      <c r="Q23" s="14">
        <v>0</v>
      </c>
      <c r="R23" s="15">
        <v>0</v>
      </c>
    </row>
    <row r="24" spans="1:18" ht="12" customHeight="1">
      <c r="A24" s="12" t="str">
        <f>"301010"</f>
        <v>301010</v>
      </c>
      <c r="B24" s="13" t="s">
        <v>42</v>
      </c>
      <c r="C24" s="13" t="s">
        <v>33</v>
      </c>
      <c r="D24" s="14">
        <v>10531</v>
      </c>
      <c r="E24" s="14">
        <v>8443</v>
      </c>
      <c r="F24" s="14">
        <v>8416</v>
      </c>
      <c r="G24" s="14">
        <v>27</v>
      </c>
      <c r="H24" s="14">
        <v>27</v>
      </c>
      <c r="I24" s="14">
        <v>24</v>
      </c>
      <c r="J24" s="14">
        <v>0</v>
      </c>
      <c r="K24" s="14">
        <v>3</v>
      </c>
      <c r="L24" s="14">
        <v>0</v>
      </c>
      <c r="M24" s="14">
        <v>47</v>
      </c>
      <c r="N24" s="14">
        <v>25</v>
      </c>
      <c r="O24" s="14">
        <v>19</v>
      </c>
      <c r="P24" s="14">
        <v>3</v>
      </c>
      <c r="Q24" s="14">
        <v>0</v>
      </c>
      <c r="R24" s="15">
        <v>0</v>
      </c>
    </row>
    <row r="25" spans="1:18" ht="12" customHeight="1">
      <c r="A25" s="12" t="str">
        <f>"301011"</f>
        <v>301011</v>
      </c>
      <c r="B25" s="13" t="s">
        <v>43</v>
      </c>
      <c r="C25" s="13" t="s">
        <v>33</v>
      </c>
      <c r="D25" s="14">
        <v>11854</v>
      </c>
      <c r="E25" s="14">
        <v>9227</v>
      </c>
      <c r="F25" s="14">
        <v>9187</v>
      </c>
      <c r="G25" s="14">
        <v>40</v>
      </c>
      <c r="H25" s="14">
        <v>40</v>
      </c>
      <c r="I25" s="14">
        <v>35</v>
      </c>
      <c r="J25" s="14">
        <v>2</v>
      </c>
      <c r="K25" s="14">
        <v>3</v>
      </c>
      <c r="L25" s="14">
        <v>0</v>
      </c>
      <c r="M25" s="14">
        <v>50</v>
      </c>
      <c r="N25" s="14">
        <v>15</v>
      </c>
      <c r="O25" s="14">
        <v>32</v>
      </c>
      <c r="P25" s="14">
        <v>3</v>
      </c>
      <c r="Q25" s="14">
        <v>0</v>
      </c>
      <c r="R25" s="15">
        <v>0</v>
      </c>
    </row>
    <row r="26" spans="1:18" ht="12" customHeight="1">
      <c r="A26" s="12" t="str">
        <f>"301012"</f>
        <v>301012</v>
      </c>
      <c r="B26" s="13" t="s">
        <v>44</v>
      </c>
      <c r="C26" s="13" t="s">
        <v>33</v>
      </c>
      <c r="D26" s="14">
        <v>13971</v>
      </c>
      <c r="E26" s="14">
        <v>11274</v>
      </c>
      <c r="F26" s="14">
        <v>11242</v>
      </c>
      <c r="G26" s="14">
        <v>32</v>
      </c>
      <c r="H26" s="14">
        <v>32</v>
      </c>
      <c r="I26" s="14">
        <v>31</v>
      </c>
      <c r="J26" s="14">
        <v>0</v>
      </c>
      <c r="K26" s="14">
        <v>1</v>
      </c>
      <c r="L26" s="14">
        <v>0</v>
      </c>
      <c r="M26" s="14">
        <v>104</v>
      </c>
      <c r="N26" s="14">
        <v>80</v>
      </c>
      <c r="O26" s="14">
        <v>23</v>
      </c>
      <c r="P26" s="14">
        <v>1</v>
      </c>
      <c r="Q26" s="14">
        <v>0</v>
      </c>
      <c r="R26" s="15">
        <v>0</v>
      </c>
    </row>
    <row r="27" spans="1:18" ht="12" customHeight="1">
      <c r="A27" s="12" t="str">
        <f>"301013"</f>
        <v>301013</v>
      </c>
      <c r="B27" s="13" t="s">
        <v>45</v>
      </c>
      <c r="C27" s="13" t="s">
        <v>33</v>
      </c>
      <c r="D27" s="14">
        <v>7459</v>
      </c>
      <c r="E27" s="14">
        <v>5871</v>
      </c>
      <c r="F27" s="14">
        <v>5826</v>
      </c>
      <c r="G27" s="14">
        <v>45</v>
      </c>
      <c r="H27" s="14">
        <v>45</v>
      </c>
      <c r="I27" s="14">
        <v>33</v>
      </c>
      <c r="J27" s="14">
        <v>0</v>
      </c>
      <c r="K27" s="14">
        <v>12</v>
      </c>
      <c r="L27" s="14">
        <v>0</v>
      </c>
      <c r="M27" s="14">
        <v>47</v>
      </c>
      <c r="N27" s="14">
        <v>19</v>
      </c>
      <c r="O27" s="14">
        <v>16</v>
      </c>
      <c r="P27" s="14">
        <v>12</v>
      </c>
      <c r="Q27" s="14">
        <v>0</v>
      </c>
      <c r="R27" s="15">
        <v>0</v>
      </c>
    </row>
    <row r="28" spans="1:18" ht="12" customHeight="1" thickBot="1">
      <c r="A28" s="16" t="str">
        <f>"301014"</f>
        <v>301014</v>
      </c>
      <c r="B28" s="17" t="s">
        <v>46</v>
      </c>
      <c r="C28" s="17" t="s">
        <v>33</v>
      </c>
      <c r="D28" s="18">
        <v>6231</v>
      </c>
      <c r="E28" s="18">
        <v>4908</v>
      </c>
      <c r="F28" s="18">
        <v>4871</v>
      </c>
      <c r="G28" s="18">
        <v>37</v>
      </c>
      <c r="H28" s="18">
        <v>37</v>
      </c>
      <c r="I28" s="18">
        <v>24</v>
      </c>
      <c r="J28" s="18">
        <v>0</v>
      </c>
      <c r="K28" s="18">
        <v>13</v>
      </c>
      <c r="L28" s="18">
        <v>0</v>
      </c>
      <c r="M28" s="18">
        <v>44</v>
      </c>
      <c r="N28" s="18">
        <v>8</v>
      </c>
      <c r="O28" s="18">
        <v>23</v>
      </c>
      <c r="P28" s="18">
        <v>13</v>
      </c>
      <c r="Q28" s="18">
        <v>0</v>
      </c>
      <c r="R28" s="19">
        <v>0</v>
      </c>
    </row>
    <row r="29" spans="1:18" ht="12" customHeight="1">
      <c r="A29" s="6" t="s">
        <v>47</v>
      </c>
      <c r="B29" s="7"/>
      <c r="C29" s="7"/>
      <c r="D29" s="8">
        <v>59469</v>
      </c>
      <c r="E29" s="8">
        <v>48128</v>
      </c>
      <c r="F29" s="8">
        <v>47856</v>
      </c>
      <c r="G29" s="8">
        <v>272</v>
      </c>
      <c r="H29" s="8">
        <v>271</v>
      </c>
      <c r="I29" s="8">
        <v>247</v>
      </c>
      <c r="J29" s="8">
        <v>3</v>
      </c>
      <c r="K29" s="8">
        <v>21</v>
      </c>
      <c r="L29" s="8">
        <v>1</v>
      </c>
      <c r="M29" s="8">
        <v>363</v>
      </c>
      <c r="N29" s="8">
        <v>185</v>
      </c>
      <c r="O29" s="8">
        <v>157</v>
      </c>
      <c r="P29" s="8">
        <v>21</v>
      </c>
      <c r="Q29" s="8">
        <v>0</v>
      </c>
      <c r="R29" s="9">
        <v>0</v>
      </c>
    </row>
    <row r="30" spans="1:18" ht="12" customHeight="1">
      <c r="A30" s="12" t="str">
        <f>"302301"</f>
        <v>302301</v>
      </c>
      <c r="B30" s="13" t="s">
        <v>48</v>
      </c>
      <c r="C30" s="13" t="s">
        <v>49</v>
      </c>
      <c r="D30" s="14">
        <v>13648</v>
      </c>
      <c r="E30" s="14">
        <v>11322</v>
      </c>
      <c r="F30" s="14">
        <v>11311</v>
      </c>
      <c r="G30" s="14">
        <v>11</v>
      </c>
      <c r="H30" s="14">
        <v>11</v>
      </c>
      <c r="I30" s="14">
        <v>10</v>
      </c>
      <c r="J30" s="14">
        <v>0</v>
      </c>
      <c r="K30" s="14">
        <v>1</v>
      </c>
      <c r="L30" s="14">
        <v>0</v>
      </c>
      <c r="M30" s="14">
        <v>88</v>
      </c>
      <c r="N30" s="14">
        <v>22</v>
      </c>
      <c r="O30" s="14">
        <v>65</v>
      </c>
      <c r="P30" s="14">
        <v>1</v>
      </c>
      <c r="Q30" s="14">
        <v>0</v>
      </c>
      <c r="R30" s="15">
        <v>0</v>
      </c>
    </row>
    <row r="31" spans="1:18" ht="12" customHeight="1">
      <c r="A31" s="12" t="str">
        <f>"302302"</f>
        <v>302302</v>
      </c>
      <c r="B31" s="13" t="s">
        <v>50</v>
      </c>
      <c r="C31" s="13" t="s">
        <v>49</v>
      </c>
      <c r="D31" s="14">
        <v>5834</v>
      </c>
      <c r="E31" s="14">
        <v>4723</v>
      </c>
      <c r="F31" s="14">
        <v>4676</v>
      </c>
      <c r="G31" s="14">
        <v>47</v>
      </c>
      <c r="H31" s="14">
        <v>47</v>
      </c>
      <c r="I31" s="14">
        <v>45</v>
      </c>
      <c r="J31" s="14">
        <v>2</v>
      </c>
      <c r="K31" s="14">
        <v>0</v>
      </c>
      <c r="L31" s="14">
        <v>0</v>
      </c>
      <c r="M31" s="14">
        <v>32</v>
      </c>
      <c r="N31" s="14">
        <v>9</v>
      </c>
      <c r="O31" s="14">
        <v>23</v>
      </c>
      <c r="P31" s="14">
        <v>0</v>
      </c>
      <c r="Q31" s="14">
        <v>0</v>
      </c>
      <c r="R31" s="15">
        <v>0</v>
      </c>
    </row>
    <row r="32" spans="1:18" ht="12" customHeight="1">
      <c r="A32" s="12" t="str">
        <f>"302303"</f>
        <v>302303</v>
      </c>
      <c r="B32" s="13" t="s">
        <v>51</v>
      </c>
      <c r="C32" s="13" t="s">
        <v>49</v>
      </c>
      <c r="D32" s="14">
        <v>3918</v>
      </c>
      <c r="E32" s="14">
        <v>3104</v>
      </c>
      <c r="F32" s="14">
        <v>3085</v>
      </c>
      <c r="G32" s="14">
        <v>19</v>
      </c>
      <c r="H32" s="14">
        <v>18</v>
      </c>
      <c r="I32" s="14">
        <v>17</v>
      </c>
      <c r="J32" s="14">
        <v>0</v>
      </c>
      <c r="K32" s="14">
        <v>1</v>
      </c>
      <c r="L32" s="14">
        <v>1</v>
      </c>
      <c r="M32" s="14">
        <v>50</v>
      </c>
      <c r="N32" s="14">
        <v>36</v>
      </c>
      <c r="O32" s="14">
        <v>13</v>
      </c>
      <c r="P32" s="14">
        <v>1</v>
      </c>
      <c r="Q32" s="14">
        <v>0</v>
      </c>
      <c r="R32" s="15">
        <v>0</v>
      </c>
    </row>
    <row r="33" spans="1:18" ht="12" customHeight="1">
      <c r="A33" s="12" t="str">
        <f>"302304"</f>
        <v>302304</v>
      </c>
      <c r="B33" s="13" t="s">
        <v>52</v>
      </c>
      <c r="C33" s="13" t="s">
        <v>49</v>
      </c>
      <c r="D33" s="14">
        <v>5161</v>
      </c>
      <c r="E33" s="14">
        <v>4197</v>
      </c>
      <c r="F33" s="14">
        <v>4185</v>
      </c>
      <c r="G33" s="14">
        <v>12</v>
      </c>
      <c r="H33" s="14">
        <v>12</v>
      </c>
      <c r="I33" s="14">
        <v>12</v>
      </c>
      <c r="J33" s="14">
        <v>0</v>
      </c>
      <c r="K33" s="14">
        <v>0</v>
      </c>
      <c r="L33" s="14">
        <v>0</v>
      </c>
      <c r="M33" s="14">
        <v>7</v>
      </c>
      <c r="N33" s="14">
        <v>3</v>
      </c>
      <c r="O33" s="14">
        <v>4</v>
      </c>
      <c r="P33" s="14">
        <v>0</v>
      </c>
      <c r="Q33" s="14">
        <v>0</v>
      </c>
      <c r="R33" s="15">
        <v>0</v>
      </c>
    </row>
    <row r="34" spans="1:18" ht="12" customHeight="1">
      <c r="A34" s="12" t="str">
        <f>"302305"</f>
        <v>302305</v>
      </c>
      <c r="B34" s="13" t="s">
        <v>53</v>
      </c>
      <c r="C34" s="13" t="s">
        <v>49</v>
      </c>
      <c r="D34" s="14">
        <v>2273</v>
      </c>
      <c r="E34" s="14">
        <v>1879</v>
      </c>
      <c r="F34" s="14">
        <v>1806</v>
      </c>
      <c r="G34" s="14">
        <v>73</v>
      </c>
      <c r="H34" s="14">
        <v>73</v>
      </c>
      <c r="I34" s="14">
        <v>64</v>
      </c>
      <c r="J34" s="14">
        <v>1</v>
      </c>
      <c r="K34" s="14">
        <v>8</v>
      </c>
      <c r="L34" s="14">
        <v>0</v>
      </c>
      <c r="M34" s="14">
        <v>23</v>
      </c>
      <c r="N34" s="14">
        <v>9</v>
      </c>
      <c r="O34" s="14">
        <v>6</v>
      </c>
      <c r="P34" s="14">
        <v>8</v>
      </c>
      <c r="Q34" s="14">
        <v>0</v>
      </c>
      <c r="R34" s="15">
        <v>0</v>
      </c>
    </row>
    <row r="35" spans="1:18" ht="12" customHeight="1">
      <c r="A35" s="12" t="str">
        <f>"302306"</f>
        <v>302306</v>
      </c>
      <c r="B35" s="13" t="s">
        <v>54</v>
      </c>
      <c r="C35" s="13" t="s">
        <v>49</v>
      </c>
      <c r="D35" s="14">
        <v>9505</v>
      </c>
      <c r="E35" s="14">
        <v>7579</v>
      </c>
      <c r="F35" s="14">
        <v>7552</v>
      </c>
      <c r="G35" s="14">
        <v>27</v>
      </c>
      <c r="H35" s="14">
        <v>27</v>
      </c>
      <c r="I35" s="14">
        <v>27</v>
      </c>
      <c r="J35" s="14">
        <v>0</v>
      </c>
      <c r="K35" s="14">
        <v>0</v>
      </c>
      <c r="L35" s="14">
        <v>0</v>
      </c>
      <c r="M35" s="14">
        <v>20</v>
      </c>
      <c r="N35" s="14">
        <v>10</v>
      </c>
      <c r="O35" s="14">
        <v>10</v>
      </c>
      <c r="P35" s="14">
        <v>0</v>
      </c>
      <c r="Q35" s="14">
        <v>0</v>
      </c>
      <c r="R35" s="15">
        <v>0</v>
      </c>
    </row>
    <row r="36" spans="1:18" ht="12" customHeight="1">
      <c r="A36" s="12" t="str">
        <f>"302307"</f>
        <v>302307</v>
      </c>
      <c r="B36" s="13" t="s">
        <v>55</v>
      </c>
      <c r="C36" s="13" t="s">
        <v>49</v>
      </c>
      <c r="D36" s="14">
        <v>10202</v>
      </c>
      <c r="E36" s="14">
        <v>8085</v>
      </c>
      <c r="F36" s="14">
        <v>8066</v>
      </c>
      <c r="G36" s="14">
        <v>19</v>
      </c>
      <c r="H36" s="14">
        <v>19</v>
      </c>
      <c r="I36" s="14">
        <v>16</v>
      </c>
      <c r="J36" s="14">
        <v>0</v>
      </c>
      <c r="K36" s="14">
        <v>3</v>
      </c>
      <c r="L36" s="14">
        <v>0</v>
      </c>
      <c r="M36" s="14">
        <v>96</v>
      </c>
      <c r="N36" s="14">
        <v>78</v>
      </c>
      <c r="O36" s="14">
        <v>15</v>
      </c>
      <c r="P36" s="14">
        <v>3</v>
      </c>
      <c r="Q36" s="14">
        <v>0</v>
      </c>
      <c r="R36" s="15">
        <v>0</v>
      </c>
    </row>
    <row r="37" spans="1:18" ht="12" customHeight="1" thickBot="1">
      <c r="A37" s="16" t="str">
        <f>"302308"</f>
        <v>302308</v>
      </c>
      <c r="B37" s="17" t="s">
        <v>56</v>
      </c>
      <c r="C37" s="17" t="s">
        <v>49</v>
      </c>
      <c r="D37" s="18">
        <v>8928</v>
      </c>
      <c r="E37" s="18">
        <v>7239</v>
      </c>
      <c r="F37" s="18">
        <v>7175</v>
      </c>
      <c r="G37" s="18">
        <v>64</v>
      </c>
      <c r="H37" s="18">
        <v>64</v>
      </c>
      <c r="I37" s="18">
        <v>56</v>
      </c>
      <c r="J37" s="18">
        <v>0</v>
      </c>
      <c r="K37" s="18">
        <v>8</v>
      </c>
      <c r="L37" s="18">
        <v>0</v>
      </c>
      <c r="M37" s="18">
        <v>47</v>
      </c>
      <c r="N37" s="18">
        <v>18</v>
      </c>
      <c r="O37" s="18">
        <v>21</v>
      </c>
      <c r="P37" s="18">
        <v>8</v>
      </c>
      <c r="Q37" s="18">
        <v>0</v>
      </c>
      <c r="R37" s="19">
        <v>0</v>
      </c>
    </row>
    <row r="38" spans="1:18" ht="12" customHeight="1">
      <c r="A38" s="6" t="s">
        <v>57</v>
      </c>
      <c r="B38" s="7"/>
      <c r="C38" s="7"/>
      <c r="D38" s="8">
        <v>56407</v>
      </c>
      <c r="E38" s="8">
        <v>44967</v>
      </c>
      <c r="F38" s="8">
        <v>44713</v>
      </c>
      <c r="G38" s="8">
        <v>254</v>
      </c>
      <c r="H38" s="8">
        <v>254</v>
      </c>
      <c r="I38" s="8">
        <v>175</v>
      </c>
      <c r="J38" s="8">
        <v>17</v>
      </c>
      <c r="K38" s="8">
        <v>62</v>
      </c>
      <c r="L38" s="8">
        <v>0</v>
      </c>
      <c r="M38" s="8">
        <v>239</v>
      </c>
      <c r="N38" s="8">
        <v>76</v>
      </c>
      <c r="O38" s="8">
        <v>101</v>
      </c>
      <c r="P38" s="8">
        <v>62</v>
      </c>
      <c r="Q38" s="8">
        <v>0</v>
      </c>
      <c r="R38" s="9">
        <v>0</v>
      </c>
    </row>
    <row r="39" spans="1:18" ht="12" customHeight="1">
      <c r="A39" s="12" t="str">
        <f>"302501"</f>
        <v>302501</v>
      </c>
      <c r="B39" s="13" t="s">
        <v>58</v>
      </c>
      <c r="C39" s="13" t="s">
        <v>59</v>
      </c>
      <c r="D39" s="14">
        <v>2978</v>
      </c>
      <c r="E39" s="14">
        <v>2302</v>
      </c>
      <c r="F39" s="14">
        <v>2290</v>
      </c>
      <c r="G39" s="14">
        <v>12</v>
      </c>
      <c r="H39" s="14">
        <v>12</v>
      </c>
      <c r="I39" s="14">
        <v>5</v>
      </c>
      <c r="J39" s="14">
        <v>7</v>
      </c>
      <c r="K39" s="14">
        <v>0</v>
      </c>
      <c r="L39" s="14">
        <v>0</v>
      </c>
      <c r="M39" s="14">
        <v>9</v>
      </c>
      <c r="N39" s="14">
        <v>8</v>
      </c>
      <c r="O39" s="14">
        <v>1</v>
      </c>
      <c r="P39" s="14">
        <v>0</v>
      </c>
      <c r="Q39" s="14">
        <v>0</v>
      </c>
      <c r="R39" s="15">
        <v>0</v>
      </c>
    </row>
    <row r="40" spans="1:18" ht="12" customHeight="1">
      <c r="A40" s="12" t="str">
        <f>"302502"</f>
        <v>302502</v>
      </c>
      <c r="B40" s="13" t="s">
        <v>60</v>
      </c>
      <c r="C40" s="13" t="s">
        <v>59</v>
      </c>
      <c r="D40" s="14">
        <v>6869</v>
      </c>
      <c r="E40" s="14">
        <v>5415</v>
      </c>
      <c r="F40" s="14">
        <v>5395</v>
      </c>
      <c r="G40" s="14">
        <v>20</v>
      </c>
      <c r="H40" s="14">
        <v>20</v>
      </c>
      <c r="I40" s="14">
        <v>18</v>
      </c>
      <c r="J40" s="14">
        <v>0</v>
      </c>
      <c r="K40" s="14">
        <v>2</v>
      </c>
      <c r="L40" s="14">
        <v>0</v>
      </c>
      <c r="M40" s="14">
        <v>20</v>
      </c>
      <c r="N40" s="14">
        <v>11</v>
      </c>
      <c r="O40" s="14">
        <v>7</v>
      </c>
      <c r="P40" s="14">
        <v>2</v>
      </c>
      <c r="Q40" s="14">
        <v>0</v>
      </c>
      <c r="R40" s="15">
        <v>0</v>
      </c>
    </row>
    <row r="41" spans="1:18" ht="12" customHeight="1">
      <c r="A41" s="12" t="str">
        <f>"302503"</f>
        <v>302503</v>
      </c>
      <c r="B41" s="13" t="s">
        <v>61</v>
      </c>
      <c r="C41" s="13" t="s">
        <v>59</v>
      </c>
      <c r="D41" s="14">
        <v>9053</v>
      </c>
      <c r="E41" s="14">
        <v>7191</v>
      </c>
      <c r="F41" s="14">
        <v>7178</v>
      </c>
      <c r="G41" s="14">
        <v>13</v>
      </c>
      <c r="H41" s="14">
        <v>13</v>
      </c>
      <c r="I41" s="14">
        <v>10</v>
      </c>
      <c r="J41" s="14">
        <v>1</v>
      </c>
      <c r="K41" s="14">
        <v>2</v>
      </c>
      <c r="L41" s="14">
        <v>0</v>
      </c>
      <c r="M41" s="14">
        <v>32</v>
      </c>
      <c r="N41" s="14">
        <v>16</v>
      </c>
      <c r="O41" s="14">
        <v>14</v>
      </c>
      <c r="P41" s="14">
        <v>2</v>
      </c>
      <c r="Q41" s="14">
        <v>0</v>
      </c>
      <c r="R41" s="15">
        <v>0</v>
      </c>
    </row>
    <row r="42" spans="1:18" ht="12" customHeight="1">
      <c r="A42" s="12" t="str">
        <f>"302504"</f>
        <v>302504</v>
      </c>
      <c r="B42" s="13" t="s">
        <v>62</v>
      </c>
      <c r="C42" s="13" t="s">
        <v>59</v>
      </c>
      <c r="D42" s="14">
        <v>30893</v>
      </c>
      <c r="E42" s="14">
        <v>24794</v>
      </c>
      <c r="F42" s="14">
        <v>24630</v>
      </c>
      <c r="G42" s="14">
        <v>164</v>
      </c>
      <c r="H42" s="14">
        <v>164</v>
      </c>
      <c r="I42" s="14">
        <v>98</v>
      </c>
      <c r="J42" s="14">
        <v>9</v>
      </c>
      <c r="K42" s="14">
        <v>57</v>
      </c>
      <c r="L42" s="14">
        <v>0</v>
      </c>
      <c r="M42" s="14">
        <v>146</v>
      </c>
      <c r="N42" s="14">
        <v>29</v>
      </c>
      <c r="O42" s="14">
        <v>60</v>
      </c>
      <c r="P42" s="14">
        <v>57</v>
      </c>
      <c r="Q42" s="14">
        <v>0</v>
      </c>
      <c r="R42" s="15">
        <v>0</v>
      </c>
    </row>
    <row r="43" spans="1:18" ht="12" customHeight="1" thickBot="1">
      <c r="A43" s="16" t="str">
        <f>"302505"</f>
        <v>302505</v>
      </c>
      <c r="B43" s="17" t="s">
        <v>63</v>
      </c>
      <c r="C43" s="17" t="s">
        <v>59</v>
      </c>
      <c r="D43" s="18">
        <v>6614</v>
      </c>
      <c r="E43" s="18">
        <v>5265</v>
      </c>
      <c r="F43" s="18">
        <v>5220</v>
      </c>
      <c r="G43" s="18">
        <v>45</v>
      </c>
      <c r="H43" s="18">
        <v>45</v>
      </c>
      <c r="I43" s="18">
        <v>44</v>
      </c>
      <c r="J43" s="18">
        <v>0</v>
      </c>
      <c r="K43" s="18">
        <v>1</v>
      </c>
      <c r="L43" s="18">
        <v>0</v>
      </c>
      <c r="M43" s="18">
        <v>32</v>
      </c>
      <c r="N43" s="18">
        <v>12</v>
      </c>
      <c r="O43" s="18">
        <v>19</v>
      </c>
      <c r="P43" s="18">
        <v>1</v>
      </c>
      <c r="Q43" s="18">
        <v>0</v>
      </c>
      <c r="R43" s="19">
        <v>0</v>
      </c>
    </row>
    <row r="44" spans="1:18" ht="12" customHeight="1">
      <c r="A44" s="6" t="s">
        <v>64</v>
      </c>
      <c r="B44" s="7"/>
      <c r="C44" s="7"/>
      <c r="D44" s="8">
        <v>84037</v>
      </c>
      <c r="E44" s="8">
        <v>67778</v>
      </c>
      <c r="F44" s="8">
        <v>67459</v>
      </c>
      <c r="G44" s="8">
        <v>319</v>
      </c>
      <c r="H44" s="8">
        <v>315</v>
      </c>
      <c r="I44" s="8">
        <v>244</v>
      </c>
      <c r="J44" s="8">
        <v>17</v>
      </c>
      <c r="K44" s="8">
        <v>54</v>
      </c>
      <c r="L44" s="8">
        <v>4</v>
      </c>
      <c r="M44" s="8">
        <v>517</v>
      </c>
      <c r="N44" s="8">
        <v>214</v>
      </c>
      <c r="O44" s="8">
        <v>249</v>
      </c>
      <c r="P44" s="8">
        <v>54</v>
      </c>
      <c r="Q44" s="8">
        <v>0</v>
      </c>
      <c r="R44" s="9">
        <v>0</v>
      </c>
    </row>
    <row r="45" spans="1:18" ht="12" customHeight="1">
      <c r="A45" s="12" t="str">
        <f>"302701"</f>
        <v>302701</v>
      </c>
      <c r="B45" s="13" t="s">
        <v>65</v>
      </c>
      <c r="C45" s="13" t="s">
        <v>66</v>
      </c>
      <c r="D45" s="14">
        <v>27291</v>
      </c>
      <c r="E45" s="14">
        <v>22845</v>
      </c>
      <c r="F45" s="14">
        <v>22790</v>
      </c>
      <c r="G45" s="14">
        <v>55</v>
      </c>
      <c r="H45" s="14">
        <v>55</v>
      </c>
      <c r="I45" s="14">
        <v>36</v>
      </c>
      <c r="J45" s="14">
        <v>0</v>
      </c>
      <c r="K45" s="14">
        <v>19</v>
      </c>
      <c r="L45" s="14">
        <v>0</v>
      </c>
      <c r="M45" s="14">
        <v>205</v>
      </c>
      <c r="N45" s="14">
        <v>44</v>
      </c>
      <c r="O45" s="14">
        <v>142</v>
      </c>
      <c r="P45" s="14">
        <v>19</v>
      </c>
      <c r="Q45" s="14">
        <v>0</v>
      </c>
      <c r="R45" s="15">
        <v>0</v>
      </c>
    </row>
    <row r="46" spans="1:18" ht="12" customHeight="1">
      <c r="A46" s="12" t="str">
        <f>"302702"</f>
        <v>302702</v>
      </c>
      <c r="B46" s="13" t="s">
        <v>67</v>
      </c>
      <c r="C46" s="13" t="s">
        <v>66</v>
      </c>
      <c r="D46" s="14">
        <v>5945</v>
      </c>
      <c r="E46" s="14">
        <v>4769</v>
      </c>
      <c r="F46" s="14">
        <v>4759</v>
      </c>
      <c r="G46" s="14">
        <v>10</v>
      </c>
      <c r="H46" s="14">
        <v>10</v>
      </c>
      <c r="I46" s="14">
        <v>10</v>
      </c>
      <c r="J46" s="14">
        <v>0</v>
      </c>
      <c r="K46" s="14">
        <v>0</v>
      </c>
      <c r="L46" s="14">
        <v>0</v>
      </c>
      <c r="M46" s="14">
        <v>30</v>
      </c>
      <c r="N46" s="14">
        <v>10</v>
      </c>
      <c r="O46" s="14">
        <v>20</v>
      </c>
      <c r="P46" s="14">
        <v>0</v>
      </c>
      <c r="Q46" s="14">
        <v>0</v>
      </c>
      <c r="R46" s="15">
        <v>0</v>
      </c>
    </row>
    <row r="47" spans="1:18" ht="12" customHeight="1">
      <c r="A47" s="12" t="str">
        <f>"302703"</f>
        <v>302703</v>
      </c>
      <c r="B47" s="13" t="s">
        <v>68</v>
      </c>
      <c r="C47" s="13" t="s">
        <v>66</v>
      </c>
      <c r="D47" s="14">
        <v>6212</v>
      </c>
      <c r="E47" s="14">
        <v>4984</v>
      </c>
      <c r="F47" s="14">
        <v>4955</v>
      </c>
      <c r="G47" s="14">
        <v>29</v>
      </c>
      <c r="H47" s="14">
        <v>29</v>
      </c>
      <c r="I47" s="14">
        <v>25</v>
      </c>
      <c r="J47" s="14">
        <v>0</v>
      </c>
      <c r="K47" s="14">
        <v>4</v>
      </c>
      <c r="L47" s="14">
        <v>0</v>
      </c>
      <c r="M47" s="14">
        <v>102</v>
      </c>
      <c r="N47" s="14">
        <v>84</v>
      </c>
      <c r="O47" s="14">
        <v>14</v>
      </c>
      <c r="P47" s="14">
        <v>4</v>
      </c>
      <c r="Q47" s="14">
        <v>0</v>
      </c>
      <c r="R47" s="15">
        <v>0</v>
      </c>
    </row>
    <row r="48" spans="1:18" ht="12" customHeight="1">
      <c r="A48" s="12" t="str">
        <f>"302704"</f>
        <v>302704</v>
      </c>
      <c r="B48" s="13" t="s">
        <v>69</v>
      </c>
      <c r="C48" s="13" t="s">
        <v>66</v>
      </c>
      <c r="D48" s="14">
        <v>5314</v>
      </c>
      <c r="E48" s="14">
        <v>4255</v>
      </c>
      <c r="F48" s="14">
        <v>4232</v>
      </c>
      <c r="G48" s="14">
        <v>23</v>
      </c>
      <c r="H48" s="14">
        <v>23</v>
      </c>
      <c r="I48" s="14">
        <v>12</v>
      </c>
      <c r="J48" s="14">
        <v>11</v>
      </c>
      <c r="K48" s="14">
        <v>0</v>
      </c>
      <c r="L48" s="14">
        <v>0</v>
      </c>
      <c r="M48" s="14">
        <v>21</v>
      </c>
      <c r="N48" s="14">
        <v>11</v>
      </c>
      <c r="O48" s="14">
        <v>10</v>
      </c>
      <c r="P48" s="14">
        <v>0</v>
      </c>
      <c r="Q48" s="14">
        <v>0</v>
      </c>
      <c r="R48" s="15">
        <v>0</v>
      </c>
    </row>
    <row r="49" spans="1:18" ht="12" customHeight="1">
      <c r="A49" s="12" t="str">
        <f>"302705"</f>
        <v>302705</v>
      </c>
      <c r="B49" s="13" t="s">
        <v>70</v>
      </c>
      <c r="C49" s="13" t="s">
        <v>66</v>
      </c>
      <c r="D49" s="14">
        <v>6579</v>
      </c>
      <c r="E49" s="14">
        <v>5191</v>
      </c>
      <c r="F49" s="14">
        <v>5163</v>
      </c>
      <c r="G49" s="14">
        <v>28</v>
      </c>
      <c r="H49" s="14">
        <v>27</v>
      </c>
      <c r="I49" s="14">
        <v>20</v>
      </c>
      <c r="J49" s="14">
        <v>4</v>
      </c>
      <c r="K49" s="14">
        <v>3</v>
      </c>
      <c r="L49" s="14">
        <v>1</v>
      </c>
      <c r="M49" s="14">
        <v>28</v>
      </c>
      <c r="N49" s="14">
        <v>14</v>
      </c>
      <c r="O49" s="14">
        <v>11</v>
      </c>
      <c r="P49" s="14">
        <v>3</v>
      </c>
      <c r="Q49" s="14">
        <v>0</v>
      </c>
      <c r="R49" s="15">
        <v>0</v>
      </c>
    </row>
    <row r="50" spans="1:18" ht="12" customHeight="1">
      <c r="A50" s="12" t="str">
        <f>"302706"</f>
        <v>302706</v>
      </c>
      <c r="B50" s="13" t="s">
        <v>71</v>
      </c>
      <c r="C50" s="13" t="s">
        <v>66</v>
      </c>
      <c r="D50" s="14">
        <v>4467</v>
      </c>
      <c r="E50" s="14">
        <v>3561</v>
      </c>
      <c r="F50" s="14">
        <v>3530</v>
      </c>
      <c r="G50" s="14">
        <v>31</v>
      </c>
      <c r="H50" s="14">
        <v>31</v>
      </c>
      <c r="I50" s="14">
        <v>29</v>
      </c>
      <c r="J50" s="14">
        <v>0</v>
      </c>
      <c r="K50" s="14">
        <v>2</v>
      </c>
      <c r="L50" s="14">
        <v>0</v>
      </c>
      <c r="M50" s="14">
        <v>9</v>
      </c>
      <c r="N50" s="14">
        <v>1</v>
      </c>
      <c r="O50" s="14">
        <v>6</v>
      </c>
      <c r="P50" s="14">
        <v>2</v>
      </c>
      <c r="Q50" s="14">
        <v>0</v>
      </c>
      <c r="R50" s="15">
        <v>0</v>
      </c>
    </row>
    <row r="51" spans="1:18" ht="12" customHeight="1">
      <c r="A51" s="12" t="str">
        <f>"302707"</f>
        <v>302707</v>
      </c>
      <c r="B51" s="13" t="s">
        <v>72</v>
      </c>
      <c r="C51" s="13" t="s">
        <v>66</v>
      </c>
      <c r="D51" s="14">
        <v>10678</v>
      </c>
      <c r="E51" s="14">
        <v>8459</v>
      </c>
      <c r="F51" s="14">
        <v>8384</v>
      </c>
      <c r="G51" s="14">
        <v>75</v>
      </c>
      <c r="H51" s="14">
        <v>74</v>
      </c>
      <c r="I51" s="14">
        <v>60</v>
      </c>
      <c r="J51" s="14">
        <v>1</v>
      </c>
      <c r="K51" s="14">
        <v>13</v>
      </c>
      <c r="L51" s="14">
        <v>1</v>
      </c>
      <c r="M51" s="14">
        <v>66</v>
      </c>
      <c r="N51" s="14">
        <v>27</v>
      </c>
      <c r="O51" s="14">
        <v>26</v>
      </c>
      <c r="P51" s="14">
        <v>13</v>
      </c>
      <c r="Q51" s="14">
        <v>0</v>
      </c>
      <c r="R51" s="15">
        <v>0</v>
      </c>
    </row>
    <row r="52" spans="1:18" ht="12" customHeight="1">
      <c r="A52" s="12" t="str">
        <f>"302708"</f>
        <v>302708</v>
      </c>
      <c r="B52" s="13" t="s">
        <v>73</v>
      </c>
      <c r="C52" s="13" t="s">
        <v>66</v>
      </c>
      <c r="D52" s="14">
        <v>9335</v>
      </c>
      <c r="E52" s="14">
        <v>7241</v>
      </c>
      <c r="F52" s="14">
        <v>7214</v>
      </c>
      <c r="G52" s="14">
        <v>27</v>
      </c>
      <c r="H52" s="14">
        <v>27</v>
      </c>
      <c r="I52" s="14">
        <v>24</v>
      </c>
      <c r="J52" s="14">
        <v>1</v>
      </c>
      <c r="K52" s="14">
        <v>2</v>
      </c>
      <c r="L52" s="14">
        <v>0</v>
      </c>
      <c r="M52" s="14">
        <v>26</v>
      </c>
      <c r="N52" s="14">
        <v>12</v>
      </c>
      <c r="O52" s="14">
        <v>12</v>
      </c>
      <c r="P52" s="14">
        <v>2</v>
      </c>
      <c r="Q52" s="14">
        <v>0</v>
      </c>
      <c r="R52" s="15">
        <v>0</v>
      </c>
    </row>
    <row r="53" spans="1:18" ht="12" customHeight="1" thickBot="1">
      <c r="A53" s="16" t="str">
        <f>"302709"</f>
        <v>302709</v>
      </c>
      <c r="B53" s="17" t="s">
        <v>74</v>
      </c>
      <c r="C53" s="17" t="s">
        <v>66</v>
      </c>
      <c r="D53" s="18">
        <v>8216</v>
      </c>
      <c r="E53" s="18">
        <v>6473</v>
      </c>
      <c r="F53" s="18">
        <v>6432</v>
      </c>
      <c r="G53" s="18">
        <v>41</v>
      </c>
      <c r="H53" s="18">
        <v>39</v>
      </c>
      <c r="I53" s="18">
        <v>28</v>
      </c>
      <c r="J53" s="18">
        <v>0</v>
      </c>
      <c r="K53" s="18">
        <v>11</v>
      </c>
      <c r="L53" s="18">
        <v>2</v>
      </c>
      <c r="M53" s="18">
        <v>30</v>
      </c>
      <c r="N53" s="18">
        <v>11</v>
      </c>
      <c r="O53" s="18">
        <v>8</v>
      </c>
      <c r="P53" s="18">
        <v>11</v>
      </c>
      <c r="Q53" s="18">
        <v>0</v>
      </c>
      <c r="R53" s="19">
        <v>0</v>
      </c>
    </row>
    <row r="54" spans="1:18" ht="12" customHeight="1">
      <c r="A54" s="6" t="s">
        <v>75</v>
      </c>
      <c r="B54" s="7"/>
      <c r="C54" s="7"/>
      <c r="D54" s="8">
        <v>75145</v>
      </c>
      <c r="E54" s="8">
        <v>60191</v>
      </c>
      <c r="F54" s="8">
        <v>60029</v>
      </c>
      <c r="G54" s="8">
        <v>162</v>
      </c>
      <c r="H54" s="8">
        <v>162</v>
      </c>
      <c r="I54" s="8">
        <v>120</v>
      </c>
      <c r="J54" s="8">
        <v>5</v>
      </c>
      <c r="K54" s="8">
        <v>37</v>
      </c>
      <c r="L54" s="8">
        <v>0</v>
      </c>
      <c r="M54" s="8">
        <v>332</v>
      </c>
      <c r="N54" s="8">
        <v>140</v>
      </c>
      <c r="O54" s="8">
        <v>155</v>
      </c>
      <c r="P54" s="8">
        <v>37</v>
      </c>
      <c r="Q54" s="8">
        <v>0</v>
      </c>
      <c r="R54" s="9">
        <v>0</v>
      </c>
    </row>
    <row r="55" spans="1:18" ht="12" customHeight="1">
      <c r="A55" s="12" t="str">
        <f>"303001"</f>
        <v>303001</v>
      </c>
      <c r="B55" s="13" t="s">
        <v>76</v>
      </c>
      <c r="C55" s="13" t="s">
        <v>77</v>
      </c>
      <c r="D55" s="14">
        <v>5947</v>
      </c>
      <c r="E55" s="14">
        <v>4710</v>
      </c>
      <c r="F55" s="14">
        <v>4700</v>
      </c>
      <c r="G55" s="14">
        <v>10</v>
      </c>
      <c r="H55" s="14">
        <v>10</v>
      </c>
      <c r="I55" s="14">
        <v>10</v>
      </c>
      <c r="J55" s="14">
        <v>0</v>
      </c>
      <c r="K55" s="14">
        <v>0</v>
      </c>
      <c r="L55" s="14">
        <v>0</v>
      </c>
      <c r="M55" s="14">
        <v>24</v>
      </c>
      <c r="N55" s="14">
        <v>12</v>
      </c>
      <c r="O55" s="14">
        <v>12</v>
      </c>
      <c r="P55" s="14">
        <v>0</v>
      </c>
      <c r="Q55" s="14">
        <v>0</v>
      </c>
      <c r="R55" s="15">
        <v>0</v>
      </c>
    </row>
    <row r="56" spans="1:18" ht="12" customHeight="1">
      <c r="A56" s="12" t="str">
        <f>"303002"</f>
        <v>303002</v>
      </c>
      <c r="B56" s="13" t="s">
        <v>78</v>
      </c>
      <c r="C56" s="13" t="s">
        <v>77</v>
      </c>
      <c r="D56" s="14">
        <v>10296</v>
      </c>
      <c r="E56" s="14">
        <v>8273</v>
      </c>
      <c r="F56" s="14">
        <v>8231</v>
      </c>
      <c r="G56" s="14">
        <v>42</v>
      </c>
      <c r="H56" s="14">
        <v>42</v>
      </c>
      <c r="I56" s="14">
        <v>32</v>
      </c>
      <c r="J56" s="14">
        <v>0</v>
      </c>
      <c r="K56" s="14">
        <v>10</v>
      </c>
      <c r="L56" s="14">
        <v>0</v>
      </c>
      <c r="M56" s="14">
        <v>51</v>
      </c>
      <c r="N56" s="14">
        <v>14</v>
      </c>
      <c r="O56" s="14">
        <v>27</v>
      </c>
      <c r="P56" s="14">
        <v>10</v>
      </c>
      <c r="Q56" s="14">
        <v>0</v>
      </c>
      <c r="R56" s="15">
        <v>0</v>
      </c>
    </row>
    <row r="57" spans="1:18" ht="12" customHeight="1">
      <c r="A57" s="12" t="str">
        <f>"303003"</f>
        <v>303003</v>
      </c>
      <c r="B57" s="13" t="s">
        <v>79</v>
      </c>
      <c r="C57" s="13" t="s">
        <v>77</v>
      </c>
      <c r="D57" s="14">
        <v>7299</v>
      </c>
      <c r="E57" s="14">
        <v>5784</v>
      </c>
      <c r="F57" s="14">
        <v>5751</v>
      </c>
      <c r="G57" s="14">
        <v>33</v>
      </c>
      <c r="H57" s="14">
        <v>33</v>
      </c>
      <c r="I57" s="14">
        <v>30</v>
      </c>
      <c r="J57" s="14">
        <v>2</v>
      </c>
      <c r="K57" s="14">
        <v>1</v>
      </c>
      <c r="L57" s="14">
        <v>0</v>
      </c>
      <c r="M57" s="14">
        <v>19</v>
      </c>
      <c r="N57" s="14">
        <v>9</v>
      </c>
      <c r="O57" s="14">
        <v>9</v>
      </c>
      <c r="P57" s="14">
        <v>1</v>
      </c>
      <c r="Q57" s="14">
        <v>0</v>
      </c>
      <c r="R57" s="15">
        <v>0</v>
      </c>
    </row>
    <row r="58" spans="1:18" ht="12" customHeight="1">
      <c r="A58" s="12" t="str">
        <f>"303004"</f>
        <v>303004</v>
      </c>
      <c r="B58" s="13" t="s">
        <v>80</v>
      </c>
      <c r="C58" s="13" t="s">
        <v>77</v>
      </c>
      <c r="D58" s="14">
        <v>7157</v>
      </c>
      <c r="E58" s="14">
        <v>5739</v>
      </c>
      <c r="F58" s="14">
        <v>5686</v>
      </c>
      <c r="G58" s="14">
        <v>53</v>
      </c>
      <c r="H58" s="14">
        <v>53</v>
      </c>
      <c r="I58" s="14">
        <v>37</v>
      </c>
      <c r="J58" s="14">
        <v>0</v>
      </c>
      <c r="K58" s="14">
        <v>16</v>
      </c>
      <c r="L58" s="14">
        <v>0</v>
      </c>
      <c r="M58" s="14">
        <v>55</v>
      </c>
      <c r="N58" s="14">
        <v>13</v>
      </c>
      <c r="O58" s="14">
        <v>26</v>
      </c>
      <c r="P58" s="14">
        <v>16</v>
      </c>
      <c r="Q58" s="14">
        <v>0</v>
      </c>
      <c r="R58" s="15">
        <v>0</v>
      </c>
    </row>
    <row r="59" spans="1:18" ht="12" customHeight="1" thickBot="1">
      <c r="A59" s="20" t="str">
        <f>"303005"</f>
        <v>303005</v>
      </c>
      <c r="B59" s="21" t="s">
        <v>81</v>
      </c>
      <c r="C59" s="21" t="s">
        <v>77</v>
      </c>
      <c r="D59" s="22">
        <v>44446</v>
      </c>
      <c r="E59" s="22">
        <v>35685</v>
      </c>
      <c r="F59" s="22">
        <v>35661</v>
      </c>
      <c r="G59" s="22">
        <v>24</v>
      </c>
      <c r="H59" s="22">
        <v>24</v>
      </c>
      <c r="I59" s="22">
        <v>11</v>
      </c>
      <c r="J59" s="22">
        <v>3</v>
      </c>
      <c r="K59" s="22">
        <v>10</v>
      </c>
      <c r="L59" s="22">
        <v>0</v>
      </c>
      <c r="M59" s="22">
        <v>183</v>
      </c>
      <c r="N59" s="22">
        <v>92</v>
      </c>
      <c r="O59" s="22">
        <v>81</v>
      </c>
      <c r="P59" s="22">
        <v>10</v>
      </c>
      <c r="Q59" s="22">
        <v>0</v>
      </c>
      <c r="R59" s="23">
        <v>0</v>
      </c>
    </row>
    <row r="60" spans="1:19" s="24" customFormat="1" ht="12" customHeight="1">
      <c r="A60" s="6" t="s">
        <v>82</v>
      </c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10"/>
    </row>
    <row r="61" spans="1:18" ht="12" customHeight="1" thickBot="1">
      <c r="A61" s="16" t="str">
        <f>"306201"</f>
        <v>306201</v>
      </c>
      <c r="B61" s="17" t="s">
        <v>83</v>
      </c>
      <c r="C61" s="17" t="s">
        <v>84</v>
      </c>
      <c r="D61" s="18">
        <v>72925</v>
      </c>
      <c r="E61" s="18">
        <v>61338</v>
      </c>
      <c r="F61" s="18">
        <v>61208</v>
      </c>
      <c r="G61" s="18">
        <v>130</v>
      </c>
      <c r="H61" s="18">
        <v>129</v>
      </c>
      <c r="I61" s="18">
        <v>73</v>
      </c>
      <c r="J61" s="18">
        <v>1</v>
      </c>
      <c r="K61" s="18">
        <v>55</v>
      </c>
      <c r="L61" s="18">
        <v>1</v>
      </c>
      <c r="M61" s="18">
        <v>627</v>
      </c>
      <c r="N61" s="18">
        <v>207</v>
      </c>
      <c r="O61" s="18">
        <v>365</v>
      </c>
      <c r="P61" s="18">
        <v>55</v>
      </c>
      <c r="Q61" s="18">
        <v>0</v>
      </c>
      <c r="R61" s="19">
        <v>0</v>
      </c>
    </row>
    <row r="62" spans="1:18" ht="12" customHeight="1" thickBot="1">
      <c r="A62" s="25" t="s">
        <v>85</v>
      </c>
      <c r="B62" s="26"/>
      <c r="C62" s="26"/>
      <c r="D62" s="27">
        <v>565200</v>
      </c>
      <c r="E62" s="27">
        <v>457169</v>
      </c>
      <c r="F62" s="27">
        <v>455130</v>
      </c>
      <c r="G62" s="27">
        <v>2039</v>
      </c>
      <c r="H62" s="27">
        <v>2032</v>
      </c>
      <c r="I62" s="27">
        <v>1565</v>
      </c>
      <c r="J62" s="27">
        <v>59</v>
      </c>
      <c r="K62" s="27">
        <v>408</v>
      </c>
      <c r="L62" s="27">
        <v>7</v>
      </c>
      <c r="M62" s="27">
        <v>3306</v>
      </c>
      <c r="N62" s="27">
        <v>1292</v>
      </c>
      <c r="O62" s="27">
        <v>1606</v>
      </c>
      <c r="P62" s="27">
        <v>408</v>
      </c>
      <c r="Q62" s="27">
        <v>0</v>
      </c>
      <c r="R62" s="28">
        <v>0</v>
      </c>
    </row>
    <row r="65" ht="11.25">
      <c r="D65" s="29"/>
    </row>
  </sheetData>
  <sheetProtection/>
  <printOptions horizontalCentered="1"/>
  <pageMargins left="0.1968503937007874" right="0.1968503937007874" top="0.5905511811023623" bottom="0.1968503937007874" header="0.1968503937007874" footer="0"/>
  <pageSetup fitToHeight="1" fitToWidth="1" horizontalDpi="600" verticalDpi="600" orientation="landscape" paperSize="9" scale="69" r:id="rId1"/>
  <headerFooter>
    <oddHeader>&amp;LKBW Delegatura w Koninie&amp;RStan rejestru wyborców na koniec III kwartału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zbigniew.kulesa</dc:creator>
  <cp:keywords/>
  <dc:description/>
  <cp:lastModifiedBy>zbigniew.kulesa</cp:lastModifiedBy>
  <cp:lastPrinted>2016-07-12T07:52:13Z</cp:lastPrinted>
  <dcterms:created xsi:type="dcterms:W3CDTF">2016-07-11T11:31:24Z</dcterms:created>
  <dcterms:modified xsi:type="dcterms:W3CDTF">2016-10-11T06:59:31Z</dcterms:modified>
  <cp:category/>
  <cp:version/>
  <cp:contentType/>
  <cp:contentStatus/>
</cp:coreProperties>
</file>